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9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<sst xmlns="http://schemas.openxmlformats.org/spreadsheetml/2006/main" count="46" uniqueCount="25">
  <si>
    <t>Цены  на  санаторно-курортные  путевки в санаторий  Дубки</t>
  </si>
  <si>
    <r>
      <t xml:space="preserve">          </t>
    </r>
    <r>
      <rPr>
        <b/>
        <sz val="11"/>
        <rFont val="Times New Roman"/>
        <family val="1"/>
      </rPr>
      <t xml:space="preserve">с 1января по 12 февраля  2010 года </t>
    </r>
  </si>
  <si>
    <t>Стоимость путевки</t>
  </si>
  <si>
    <t>Цена койко-дня</t>
  </si>
  <si>
    <t>в т.ч.</t>
  </si>
  <si>
    <t>10 дней</t>
  </si>
  <si>
    <t>12 дней</t>
  </si>
  <si>
    <t>14 дней</t>
  </si>
  <si>
    <t>18 дней</t>
  </si>
  <si>
    <t>21 день</t>
  </si>
  <si>
    <t>проживание</t>
  </si>
  <si>
    <t>питание</t>
  </si>
  <si>
    <t>лечение</t>
  </si>
  <si>
    <t>Апартаменты</t>
  </si>
  <si>
    <t>Студия</t>
  </si>
  <si>
    <t>Люкс 2-х комнатный 2-х местный</t>
  </si>
  <si>
    <t>категории А</t>
  </si>
  <si>
    <t>категории В</t>
  </si>
  <si>
    <t>Одноместный номер</t>
  </si>
  <si>
    <t>категории А Улучшенный</t>
  </si>
  <si>
    <t>категории С</t>
  </si>
  <si>
    <t>Двухместный номер</t>
  </si>
  <si>
    <r>
      <t xml:space="preserve">          </t>
    </r>
    <r>
      <rPr>
        <b/>
        <sz val="11"/>
        <rFont val="Times New Roman"/>
        <family val="1"/>
      </rPr>
      <t xml:space="preserve">с 13 февраля по 15 июня  2010 года </t>
    </r>
  </si>
  <si>
    <r>
      <t xml:space="preserve">          </t>
    </r>
    <r>
      <rPr>
        <b/>
        <sz val="11"/>
        <rFont val="Times New Roman"/>
        <family val="1"/>
      </rPr>
      <t xml:space="preserve">с 16 июня по 31 декабря  2010 года </t>
    </r>
  </si>
  <si>
    <t>При изменении основных затрат санатория администрация оставляет за собой право на изменение цены путевки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</si>
</sst>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11"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Lucida Sans Unicode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 wrapText="1"/>
    </xf>
    <xf numFmtId="164" fontId="7" fillId="0" borderId="1" xfId="0" applyFont="1" applyBorder="1" applyAlignment="1">
      <alignment horizontal="left"/>
    </xf>
    <xf numFmtId="165" fontId="1" fillId="0" borderId="1" xfId="0" applyNumberFormat="1" applyFont="1" applyBorder="1" applyAlignment="1">
      <alignment horizontal="right" wrapText="1"/>
    </xf>
    <xf numFmtId="165" fontId="1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/>
    </xf>
    <xf numFmtId="165" fontId="9" fillId="0" borderId="1" xfId="0" applyNumberFormat="1" applyFont="1" applyBorder="1" applyAlignment="1">
      <alignment horizontal="right" vertical="center" wrapText="1"/>
    </xf>
    <xf numFmtId="164" fontId="9" fillId="0" borderId="1" xfId="0" applyFont="1" applyBorder="1" applyAlignment="1">
      <alignment/>
    </xf>
    <xf numFmtId="164" fontId="7" fillId="0" borderId="1" xfId="0" applyFont="1" applyBorder="1" applyAlignment="1">
      <alignment/>
    </xf>
    <xf numFmtId="164" fontId="1" fillId="0" borderId="1" xfId="0" applyFont="1" applyBorder="1" applyAlignment="1">
      <alignment/>
    </xf>
    <xf numFmtId="165" fontId="1" fillId="0" borderId="1" xfId="0" applyNumberFormat="1" applyFont="1" applyBorder="1" applyAlignment="1">
      <alignment horizontal="right" vertical="center" wrapText="1"/>
    </xf>
    <xf numFmtId="164" fontId="7" fillId="0" borderId="1" xfId="0" applyFont="1" applyBorder="1" applyAlignment="1">
      <alignment horizontal="right"/>
    </xf>
    <xf numFmtId="165" fontId="9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right" wrapText="1"/>
    </xf>
    <xf numFmtId="164" fontId="1" fillId="0" borderId="0" xfId="0" applyFont="1" applyBorder="1" applyAlignment="1">
      <alignment horizontal="right"/>
    </xf>
    <xf numFmtId="165" fontId="1" fillId="0" borderId="0" xfId="0" applyNumberFormat="1" applyFont="1" applyBorder="1" applyAlignment="1">
      <alignment horizontal="right" wrapText="1"/>
    </xf>
    <xf numFmtId="165" fontId="1" fillId="0" borderId="0" xfId="0" applyNumberFormat="1" applyFont="1" applyBorder="1" applyAlignment="1">
      <alignment horizontal="right"/>
    </xf>
    <xf numFmtId="165" fontId="1" fillId="0" borderId="0" xfId="0" applyNumberFormat="1" applyFont="1" applyBorder="1" applyAlignment="1">
      <alignment/>
    </xf>
    <xf numFmtId="164" fontId="10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 topLeftCell="A1">
      <selection activeCell="A54" sqref="A54"/>
    </sheetView>
  </sheetViews>
  <sheetFormatPr defaultColWidth="12.57421875" defaultRowHeight="12.75"/>
  <cols>
    <col min="1" max="1" width="21.28125" style="1" customWidth="1"/>
    <col min="2" max="2" width="7.421875" style="1" customWidth="1"/>
    <col min="3" max="3" width="7.28125" style="1" customWidth="1"/>
    <col min="4" max="4" width="6.7109375" style="1" customWidth="1"/>
    <col min="5" max="5" width="7.00390625" style="1" customWidth="1"/>
    <col min="6" max="6" width="7.28125" style="1" customWidth="1"/>
    <col min="7" max="7" width="7.57421875" style="1" customWidth="1"/>
    <col min="8" max="8" width="9.140625" style="1" customWidth="1"/>
    <col min="9" max="9" width="7.7109375" style="1" customWidth="1"/>
    <col min="10" max="10" width="8.57421875" style="1" customWidth="1"/>
    <col min="11" max="16384" width="11.57421875" style="0" customWidth="1"/>
  </cols>
  <sheetData>
    <row r="1" spans="1:10" ht="15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14.25" customHeight="1">
      <c r="A3" s="4"/>
      <c r="B3" s="5" t="s">
        <v>2</v>
      </c>
      <c r="C3" s="5"/>
      <c r="D3" s="5"/>
      <c r="E3" s="5"/>
      <c r="F3" s="5"/>
      <c r="G3" s="6" t="s">
        <v>3</v>
      </c>
      <c r="H3" s="7" t="s">
        <v>4</v>
      </c>
      <c r="I3" s="7"/>
      <c r="J3" s="7"/>
    </row>
    <row r="4" spans="1:10" ht="14.25">
      <c r="A4" s="4"/>
      <c r="B4" s="8" t="s">
        <v>5</v>
      </c>
      <c r="C4" s="8" t="s">
        <v>6</v>
      </c>
      <c r="D4" s="5" t="s">
        <v>7</v>
      </c>
      <c r="E4" s="5" t="s">
        <v>8</v>
      </c>
      <c r="F4" s="9" t="s">
        <v>9</v>
      </c>
      <c r="G4" s="6"/>
      <c r="H4" s="10" t="s">
        <v>10</v>
      </c>
      <c r="I4" s="8" t="s">
        <v>11</v>
      </c>
      <c r="J4" s="8" t="s">
        <v>12</v>
      </c>
    </row>
    <row r="5" spans="1:10" ht="13.5">
      <c r="A5" s="11" t="s">
        <v>13</v>
      </c>
      <c r="B5" s="12">
        <f>G5*10</f>
        <v>44500</v>
      </c>
      <c r="C5" s="12">
        <f>G5*12</f>
        <v>53400</v>
      </c>
      <c r="D5" s="12">
        <f>G5*14</f>
        <v>62300</v>
      </c>
      <c r="E5" s="12">
        <f>G5*18</f>
        <v>80100</v>
      </c>
      <c r="F5" s="13">
        <f>G5*21</f>
        <v>93450</v>
      </c>
      <c r="G5" s="14">
        <f>H5+I5+J5</f>
        <v>4450</v>
      </c>
      <c r="H5" s="15">
        <f>3705-25-274</f>
        <v>3406</v>
      </c>
      <c r="I5" s="16">
        <v>530</v>
      </c>
      <c r="J5" s="16">
        <f>540-26</f>
        <v>514</v>
      </c>
    </row>
    <row r="6" spans="1:10" ht="13.5">
      <c r="A6" s="11" t="s">
        <v>14</v>
      </c>
      <c r="B6" s="12">
        <f>G6*10</f>
        <v>44500</v>
      </c>
      <c r="C6" s="12">
        <f>G6*12</f>
        <v>53400</v>
      </c>
      <c r="D6" s="12">
        <f>G6*14</f>
        <v>62300</v>
      </c>
      <c r="E6" s="12">
        <f>G6*18</f>
        <v>80100</v>
      </c>
      <c r="F6" s="13">
        <f>G6*21</f>
        <v>93450</v>
      </c>
      <c r="G6" s="14">
        <f>H6+I6+J6</f>
        <v>4450</v>
      </c>
      <c r="H6" s="15">
        <f>3705-25-274</f>
        <v>3406</v>
      </c>
      <c r="I6" s="16">
        <v>530</v>
      </c>
      <c r="J6" s="16">
        <f>540-26</f>
        <v>514</v>
      </c>
    </row>
    <row r="7" spans="1:10" ht="13.5">
      <c r="A7" s="17" t="s">
        <v>15</v>
      </c>
      <c r="B7" s="12"/>
      <c r="C7" s="12"/>
      <c r="D7" s="18"/>
      <c r="E7" s="18"/>
      <c r="F7" s="13"/>
      <c r="G7" s="14"/>
      <c r="H7" s="19"/>
      <c r="I7" s="18"/>
      <c r="J7" s="18"/>
    </row>
    <row r="8" spans="1:10" ht="13.5">
      <c r="A8" s="20" t="s">
        <v>16</v>
      </c>
      <c r="B8" s="12">
        <f>G8*10</f>
        <v>41700</v>
      </c>
      <c r="C8" s="12">
        <f>G8*12</f>
        <v>50040</v>
      </c>
      <c r="D8" s="12">
        <f>G8*14</f>
        <v>58380</v>
      </c>
      <c r="E8" s="12">
        <f>G8*18</f>
        <v>75060</v>
      </c>
      <c r="F8" s="13">
        <f>G8*21</f>
        <v>87570</v>
      </c>
      <c r="G8" s="14">
        <f>H8+I8+J8</f>
        <v>4170</v>
      </c>
      <c r="H8" s="15">
        <f>3220-4-90</f>
        <v>3126</v>
      </c>
      <c r="I8" s="16">
        <v>530</v>
      </c>
      <c r="J8" s="16">
        <f>540-26</f>
        <v>514</v>
      </c>
    </row>
    <row r="9" spans="1:10" ht="13.5">
      <c r="A9" s="20" t="s">
        <v>17</v>
      </c>
      <c r="B9" s="12">
        <f>G9*10</f>
        <v>40400</v>
      </c>
      <c r="C9" s="12">
        <f>G9*12</f>
        <v>48480</v>
      </c>
      <c r="D9" s="12">
        <f>G9*14</f>
        <v>56560</v>
      </c>
      <c r="E9" s="12">
        <f>G9*18</f>
        <v>72720</v>
      </c>
      <c r="F9" s="13">
        <f>G9*21</f>
        <v>84840</v>
      </c>
      <c r="G9" s="14">
        <f>H9+I9+J9</f>
        <v>4040</v>
      </c>
      <c r="H9" s="15">
        <f>3095-9-90</f>
        <v>2996</v>
      </c>
      <c r="I9" s="16">
        <v>530</v>
      </c>
      <c r="J9" s="16">
        <f>540-26</f>
        <v>514</v>
      </c>
    </row>
    <row r="10" spans="1:10" ht="13.5">
      <c r="A10" s="17" t="s">
        <v>18</v>
      </c>
      <c r="B10" s="12"/>
      <c r="C10" s="12"/>
      <c r="D10" s="18"/>
      <c r="E10" s="18"/>
      <c r="F10" s="13"/>
      <c r="G10" s="14"/>
      <c r="H10" s="13"/>
      <c r="I10" s="18"/>
      <c r="J10" s="18"/>
    </row>
    <row r="11" spans="1:10" ht="13.5">
      <c r="A11" s="20" t="s">
        <v>19</v>
      </c>
      <c r="B11" s="12">
        <f>G11*10</f>
        <v>29000</v>
      </c>
      <c r="C11" s="12">
        <f>G11*12</f>
        <v>34800</v>
      </c>
      <c r="D11" s="12">
        <f>G11*14</f>
        <v>40600</v>
      </c>
      <c r="E11" s="12">
        <f>G11*18</f>
        <v>52200</v>
      </c>
      <c r="F11" s="13">
        <f>G11*21</f>
        <v>60900</v>
      </c>
      <c r="G11" s="14">
        <f>H11+I11+J11</f>
        <v>2900</v>
      </c>
      <c r="H11" s="21">
        <f>2187-81-100</f>
        <v>2006</v>
      </c>
      <c r="I11" s="16">
        <v>380</v>
      </c>
      <c r="J11" s="16">
        <f>540-26</f>
        <v>514</v>
      </c>
    </row>
    <row r="12" spans="1:10" ht="13.5">
      <c r="A12" s="20" t="s">
        <v>16</v>
      </c>
      <c r="B12" s="12">
        <f>G12*10</f>
        <v>28200</v>
      </c>
      <c r="C12" s="12">
        <f>G12*12</f>
        <v>33840</v>
      </c>
      <c r="D12" s="12">
        <f>G12*14</f>
        <v>39480</v>
      </c>
      <c r="E12" s="12">
        <f>G12*18</f>
        <v>50760</v>
      </c>
      <c r="F12" s="13">
        <f>G12*21</f>
        <v>59220</v>
      </c>
      <c r="G12" s="14">
        <f>H12+I12+J12</f>
        <v>2820</v>
      </c>
      <c r="H12" s="21">
        <f>2067-11-130</f>
        <v>1926</v>
      </c>
      <c r="I12" s="18">
        <v>380</v>
      </c>
      <c r="J12" s="18">
        <f>540-26</f>
        <v>514</v>
      </c>
    </row>
    <row r="13" spans="1:10" ht="13.5">
      <c r="A13" s="20" t="s">
        <v>17</v>
      </c>
      <c r="B13" s="12">
        <f>G13*10</f>
        <v>20000</v>
      </c>
      <c r="C13" s="12">
        <f>G13*12</f>
        <v>24000</v>
      </c>
      <c r="D13" s="12">
        <f>G13*14</f>
        <v>28000</v>
      </c>
      <c r="E13" s="12">
        <f>G13*18</f>
        <v>36000</v>
      </c>
      <c r="F13" s="13">
        <f>G13*21</f>
        <v>42000</v>
      </c>
      <c r="G13" s="14">
        <f>H13+I13+J13</f>
        <v>2000</v>
      </c>
      <c r="H13" s="21">
        <f>1231-125</f>
        <v>1106</v>
      </c>
      <c r="I13" s="18">
        <v>380</v>
      </c>
      <c r="J13" s="18">
        <f>540-26</f>
        <v>514</v>
      </c>
    </row>
    <row r="14" spans="1:10" ht="13.5">
      <c r="A14" s="20" t="s">
        <v>20</v>
      </c>
      <c r="B14" s="12">
        <f>G14*10</f>
        <v>16000</v>
      </c>
      <c r="C14" s="12">
        <f>G14*12</f>
        <v>19200</v>
      </c>
      <c r="D14" s="12">
        <f>G14*14</f>
        <v>22400</v>
      </c>
      <c r="E14" s="12">
        <f>G14*18</f>
        <v>28800</v>
      </c>
      <c r="F14" s="13">
        <f>G14*21</f>
        <v>33600</v>
      </c>
      <c r="G14" s="14">
        <v>1600</v>
      </c>
      <c r="H14" s="13">
        <f>G14-I14-J14</f>
        <v>706</v>
      </c>
      <c r="I14" s="18">
        <v>380</v>
      </c>
      <c r="J14" s="18">
        <f>540-26</f>
        <v>514</v>
      </c>
    </row>
    <row r="15" spans="1:10" ht="13.5">
      <c r="A15" s="17" t="s">
        <v>21</v>
      </c>
      <c r="B15" s="12"/>
      <c r="C15" s="12"/>
      <c r="D15" s="12"/>
      <c r="E15" s="12"/>
      <c r="F15" s="13"/>
      <c r="G15" s="14"/>
      <c r="H15" s="13"/>
      <c r="I15" s="18"/>
      <c r="J15" s="18"/>
    </row>
    <row r="16" spans="1:10" ht="13.5">
      <c r="A16" s="20" t="s">
        <v>19</v>
      </c>
      <c r="B16" s="12">
        <f>G16*10</f>
        <v>17900</v>
      </c>
      <c r="C16" s="12">
        <f>G16*12</f>
        <v>21480</v>
      </c>
      <c r="D16" s="12">
        <f>G16*14</f>
        <v>25060</v>
      </c>
      <c r="E16" s="12">
        <f>G16*18</f>
        <v>32220</v>
      </c>
      <c r="F16" s="13">
        <f>G16*21</f>
        <v>37590</v>
      </c>
      <c r="G16" s="14">
        <f>H16+I16+J16</f>
        <v>1790</v>
      </c>
      <c r="H16" s="13">
        <v>896</v>
      </c>
      <c r="I16" s="18">
        <v>380</v>
      </c>
      <c r="J16" s="18">
        <f>540-26</f>
        <v>514</v>
      </c>
    </row>
    <row r="17" spans="1:10" ht="13.5">
      <c r="A17" s="20" t="s">
        <v>16</v>
      </c>
      <c r="B17" s="12">
        <f>G17*10</f>
        <v>17500</v>
      </c>
      <c r="C17" s="12">
        <f>G17*12</f>
        <v>21000</v>
      </c>
      <c r="D17" s="12">
        <f>G17*14</f>
        <v>24500</v>
      </c>
      <c r="E17" s="12">
        <f>G17*18</f>
        <v>31500</v>
      </c>
      <c r="F17" s="13">
        <f>G17*21</f>
        <v>36750</v>
      </c>
      <c r="G17" s="14">
        <f>H17+I17+J17</f>
        <v>1750</v>
      </c>
      <c r="H17" s="13">
        <v>856</v>
      </c>
      <c r="I17" s="18">
        <v>380</v>
      </c>
      <c r="J17" s="18">
        <f>540-26</f>
        <v>514</v>
      </c>
    </row>
    <row r="18" spans="1:10" ht="13.5">
      <c r="A18" s="20" t="s">
        <v>17</v>
      </c>
      <c r="B18" s="12">
        <f>G18*10</f>
        <v>15000</v>
      </c>
      <c r="C18" s="12">
        <f>G18*12</f>
        <v>18000</v>
      </c>
      <c r="D18" s="12">
        <f>G18*14</f>
        <v>21000</v>
      </c>
      <c r="E18" s="12">
        <f>G18*18</f>
        <v>27000</v>
      </c>
      <c r="F18" s="13">
        <f>G18*21</f>
        <v>31500</v>
      </c>
      <c r="G18" s="14">
        <f>H18+I18+J18</f>
        <v>1500</v>
      </c>
      <c r="H18" s="13">
        <f>(810-100)-104</f>
        <v>606</v>
      </c>
      <c r="I18" s="18">
        <v>380</v>
      </c>
      <c r="J18" s="18">
        <f>540-26</f>
        <v>514</v>
      </c>
    </row>
    <row r="19" spans="1:10" ht="13.5">
      <c r="A19" s="20" t="s">
        <v>20</v>
      </c>
      <c r="B19" s="12">
        <f>G19*10</f>
        <v>11000</v>
      </c>
      <c r="C19" s="12">
        <f>G19*12</f>
        <v>13200</v>
      </c>
      <c r="D19" s="12">
        <f>G19*14</f>
        <v>15400</v>
      </c>
      <c r="E19" s="12">
        <f>G19*18</f>
        <v>19800</v>
      </c>
      <c r="F19" s="13">
        <f>G19*21</f>
        <v>23100</v>
      </c>
      <c r="G19" s="14">
        <v>1100</v>
      </c>
      <c r="H19" s="13">
        <f>G19-I19-J19</f>
        <v>206</v>
      </c>
      <c r="I19" s="18">
        <v>380</v>
      </c>
      <c r="J19" s="18">
        <v>514</v>
      </c>
    </row>
    <row r="20" spans="1:10" ht="15.75" customHeight="1">
      <c r="A20" s="3" t="s">
        <v>22</v>
      </c>
      <c r="B20" s="3"/>
      <c r="C20" s="3"/>
      <c r="D20" s="3"/>
      <c r="E20" s="3"/>
      <c r="F20" s="3"/>
      <c r="G20" s="3"/>
      <c r="H20" s="3"/>
      <c r="I20" s="3"/>
      <c r="J20" s="3"/>
    </row>
    <row r="21" spans="1:10" ht="13.5">
      <c r="A21" s="11" t="str">
        <f>A5</f>
        <v>Апартаменты</v>
      </c>
      <c r="B21" s="12">
        <f>B5</f>
        <v>44500</v>
      </c>
      <c r="C21" s="12">
        <f>C5</f>
        <v>53400</v>
      </c>
      <c r="D21" s="12">
        <f>D5</f>
        <v>62300</v>
      </c>
      <c r="E21" s="12">
        <f>E5</f>
        <v>80100</v>
      </c>
      <c r="F21" s="12">
        <f>F5</f>
        <v>93450</v>
      </c>
      <c r="G21" s="22">
        <f>G5</f>
        <v>4450</v>
      </c>
      <c r="H21" s="12">
        <f>H5</f>
        <v>3406</v>
      </c>
      <c r="I21" s="12">
        <f>I5</f>
        <v>530</v>
      </c>
      <c r="J21" s="12">
        <f>J5</f>
        <v>514</v>
      </c>
    </row>
    <row r="22" spans="1:10" ht="13.5">
      <c r="A22" s="11" t="str">
        <f>A6</f>
        <v>Студия</v>
      </c>
      <c r="B22" s="12">
        <f>B6</f>
        <v>44500</v>
      </c>
      <c r="C22" s="12">
        <f>C6</f>
        <v>53400</v>
      </c>
      <c r="D22" s="12">
        <f>D6</f>
        <v>62300</v>
      </c>
      <c r="E22" s="12">
        <f>E6</f>
        <v>80100</v>
      </c>
      <c r="F22" s="12">
        <f>F6</f>
        <v>93450</v>
      </c>
      <c r="G22" s="22">
        <f>G6</f>
        <v>4450</v>
      </c>
      <c r="H22" s="12">
        <f>H6</f>
        <v>3406</v>
      </c>
      <c r="I22" s="12">
        <f>I6</f>
        <v>530</v>
      </c>
      <c r="J22" s="12">
        <f>J6</f>
        <v>514</v>
      </c>
    </row>
    <row r="23" spans="1:10" ht="13.5">
      <c r="A23" s="11" t="str">
        <f>A7</f>
        <v>Люкс 2-х комнатный 2-х местный</v>
      </c>
      <c r="B23" s="12"/>
      <c r="C23" s="12"/>
      <c r="D23" s="12"/>
      <c r="E23" s="12"/>
      <c r="F23" s="12"/>
      <c r="G23" s="22"/>
      <c r="H23" s="12"/>
      <c r="I23" s="12"/>
      <c r="J23" s="12"/>
    </row>
    <row r="24" spans="1:10" ht="13.5">
      <c r="A24" s="20" t="str">
        <f>A8</f>
        <v>категории А</v>
      </c>
      <c r="B24" s="12">
        <f>B8</f>
        <v>41700</v>
      </c>
      <c r="C24" s="12">
        <f>C8</f>
        <v>50040</v>
      </c>
      <c r="D24" s="12">
        <f>D8</f>
        <v>58380</v>
      </c>
      <c r="E24" s="12">
        <f>E8</f>
        <v>75060</v>
      </c>
      <c r="F24" s="12">
        <f>F8</f>
        <v>87570</v>
      </c>
      <c r="G24" s="22">
        <f>G8</f>
        <v>4170</v>
      </c>
      <c r="H24" s="12">
        <f>H8</f>
        <v>3126</v>
      </c>
      <c r="I24" s="12">
        <f>I8</f>
        <v>530</v>
      </c>
      <c r="J24" s="12">
        <f>J8</f>
        <v>514</v>
      </c>
    </row>
    <row r="25" spans="1:10" ht="13.5">
      <c r="A25" s="20" t="str">
        <f>A9</f>
        <v>категории В</v>
      </c>
      <c r="B25" s="12">
        <f>B9</f>
        <v>40400</v>
      </c>
      <c r="C25" s="12">
        <f>C9</f>
        <v>48480</v>
      </c>
      <c r="D25" s="12">
        <f>D9</f>
        <v>56560</v>
      </c>
      <c r="E25" s="12">
        <f>E9</f>
        <v>72720</v>
      </c>
      <c r="F25" s="12">
        <f>F9</f>
        <v>84840</v>
      </c>
      <c r="G25" s="22">
        <f>G9</f>
        <v>4040</v>
      </c>
      <c r="H25" s="12">
        <f>H9</f>
        <v>2996</v>
      </c>
      <c r="I25" s="12">
        <f>I9</f>
        <v>530</v>
      </c>
      <c r="J25" s="12">
        <f>J9</f>
        <v>514</v>
      </c>
    </row>
    <row r="26" spans="1:10" ht="13.5">
      <c r="A26" s="11" t="str">
        <f>A10</f>
        <v>Одноместный номер</v>
      </c>
      <c r="B26" s="12"/>
      <c r="C26" s="12"/>
      <c r="D26" s="12"/>
      <c r="E26" s="12"/>
      <c r="F26" s="12"/>
      <c r="G26" s="22"/>
      <c r="H26" s="12"/>
      <c r="I26" s="12"/>
      <c r="J26" s="12"/>
    </row>
    <row r="27" spans="1:10" ht="13.5">
      <c r="A27" s="20" t="str">
        <f>A11</f>
        <v>категории А Улучшенный</v>
      </c>
      <c r="B27" s="12">
        <f>B11</f>
        <v>29000</v>
      </c>
      <c r="C27" s="12">
        <f>C11</f>
        <v>34800</v>
      </c>
      <c r="D27" s="12">
        <f>D11</f>
        <v>40600</v>
      </c>
      <c r="E27" s="12">
        <f>E11</f>
        <v>52200</v>
      </c>
      <c r="F27" s="12">
        <f>F11</f>
        <v>60900</v>
      </c>
      <c r="G27" s="22">
        <f>G11</f>
        <v>2900</v>
      </c>
      <c r="H27" s="12">
        <f>H11</f>
        <v>2006</v>
      </c>
      <c r="I27" s="12">
        <f>I11</f>
        <v>380</v>
      </c>
      <c r="J27" s="12">
        <f>J11</f>
        <v>514</v>
      </c>
    </row>
    <row r="28" spans="1:10" ht="13.5">
      <c r="A28" s="20" t="str">
        <f>A12</f>
        <v>категории А</v>
      </c>
      <c r="B28" s="12">
        <f>B12</f>
        <v>28200</v>
      </c>
      <c r="C28" s="12">
        <f>C12</f>
        <v>33840</v>
      </c>
      <c r="D28" s="12">
        <f>D12</f>
        <v>39480</v>
      </c>
      <c r="E28" s="12">
        <f>E12</f>
        <v>50760</v>
      </c>
      <c r="F28" s="12">
        <f>F12</f>
        <v>59220</v>
      </c>
      <c r="G28" s="22">
        <f>G12</f>
        <v>2820</v>
      </c>
      <c r="H28" s="12">
        <f>H12</f>
        <v>1926</v>
      </c>
      <c r="I28" s="12">
        <f>I12</f>
        <v>380</v>
      </c>
      <c r="J28" s="12">
        <f>J12</f>
        <v>514</v>
      </c>
    </row>
    <row r="29" spans="1:10" ht="13.5">
      <c r="A29" s="20" t="str">
        <f>A13</f>
        <v>категории В</v>
      </c>
      <c r="B29" s="12">
        <f>B13</f>
        <v>20000</v>
      </c>
      <c r="C29" s="12">
        <f>C13</f>
        <v>24000</v>
      </c>
      <c r="D29" s="12">
        <f>D13</f>
        <v>28000</v>
      </c>
      <c r="E29" s="12">
        <f>E13</f>
        <v>36000</v>
      </c>
      <c r="F29" s="12">
        <f>F13</f>
        <v>42000</v>
      </c>
      <c r="G29" s="22">
        <f>G13</f>
        <v>2000</v>
      </c>
      <c r="H29" s="12">
        <f>H13</f>
        <v>1106</v>
      </c>
      <c r="I29" s="12">
        <f>I13</f>
        <v>380</v>
      </c>
      <c r="J29" s="12">
        <f>J13</f>
        <v>514</v>
      </c>
    </row>
    <row r="30" spans="1:10" ht="13.5">
      <c r="A30" s="20" t="str">
        <f>A14</f>
        <v>категории С</v>
      </c>
      <c r="B30" s="12">
        <f>B14</f>
        <v>16000</v>
      </c>
      <c r="C30" s="12">
        <f>C14</f>
        <v>19200</v>
      </c>
      <c r="D30" s="12">
        <f>D14</f>
        <v>22400</v>
      </c>
      <c r="E30" s="12">
        <f>E14</f>
        <v>28800</v>
      </c>
      <c r="F30" s="12">
        <f>F14</f>
        <v>33600</v>
      </c>
      <c r="G30" s="22">
        <f>G14</f>
        <v>1600</v>
      </c>
      <c r="H30" s="12">
        <f>H14</f>
        <v>706</v>
      </c>
      <c r="I30" s="12">
        <f>I14</f>
        <v>380</v>
      </c>
      <c r="J30" s="12">
        <f>J14</f>
        <v>514</v>
      </c>
    </row>
    <row r="31" spans="1:10" ht="13.5">
      <c r="A31" s="11" t="str">
        <f>A15</f>
        <v>Двухместный номер</v>
      </c>
      <c r="B31" s="12"/>
      <c r="C31" s="12"/>
      <c r="D31" s="12"/>
      <c r="E31" s="12"/>
      <c r="F31" s="12"/>
      <c r="G31" s="22"/>
      <c r="H31" s="12"/>
      <c r="I31" s="12"/>
      <c r="J31" s="12"/>
    </row>
    <row r="32" spans="1:10" ht="13.5">
      <c r="A32" s="20" t="str">
        <f>A16</f>
        <v>категории А Улучшенный</v>
      </c>
      <c r="B32" s="12">
        <f>B16</f>
        <v>17900</v>
      </c>
      <c r="C32" s="12">
        <f>C16</f>
        <v>21480</v>
      </c>
      <c r="D32" s="12">
        <f>D16</f>
        <v>25060</v>
      </c>
      <c r="E32" s="12">
        <f>E16</f>
        <v>32220</v>
      </c>
      <c r="F32" s="12">
        <f>F16</f>
        <v>37590</v>
      </c>
      <c r="G32" s="22">
        <f>G16</f>
        <v>1790</v>
      </c>
      <c r="H32" s="12">
        <f>H16</f>
        <v>896</v>
      </c>
      <c r="I32" s="12">
        <f>I16</f>
        <v>380</v>
      </c>
      <c r="J32" s="12">
        <f>J16</f>
        <v>514</v>
      </c>
    </row>
    <row r="33" spans="1:10" ht="13.5">
      <c r="A33" s="20" t="str">
        <f>A17</f>
        <v>категории А</v>
      </c>
      <c r="B33" s="12">
        <f>B17</f>
        <v>17500</v>
      </c>
      <c r="C33" s="12">
        <f>C17</f>
        <v>21000</v>
      </c>
      <c r="D33" s="12">
        <f>D17</f>
        <v>24500</v>
      </c>
      <c r="E33" s="12">
        <f>E17</f>
        <v>31500</v>
      </c>
      <c r="F33" s="12">
        <f>F17</f>
        <v>36750</v>
      </c>
      <c r="G33" s="22">
        <f>G17</f>
        <v>1750</v>
      </c>
      <c r="H33" s="12">
        <f>H17</f>
        <v>856</v>
      </c>
      <c r="I33" s="12">
        <f>I17</f>
        <v>380</v>
      </c>
      <c r="J33" s="12">
        <f>J17</f>
        <v>514</v>
      </c>
    </row>
    <row r="34" spans="1:10" ht="13.5">
      <c r="A34" s="20" t="str">
        <f>A18</f>
        <v>категории В</v>
      </c>
      <c r="B34" s="12">
        <f>B18</f>
        <v>15000</v>
      </c>
      <c r="C34" s="12">
        <f>C18</f>
        <v>18000</v>
      </c>
      <c r="D34" s="12">
        <f>D18</f>
        <v>21000</v>
      </c>
      <c r="E34" s="12">
        <f>E18</f>
        <v>27000</v>
      </c>
      <c r="F34" s="12">
        <f>F18</f>
        <v>31500</v>
      </c>
      <c r="G34" s="22">
        <f>G18</f>
        <v>1500</v>
      </c>
      <c r="H34" s="12">
        <f>H18</f>
        <v>606</v>
      </c>
      <c r="I34" s="12">
        <f>I18</f>
        <v>380</v>
      </c>
      <c r="J34" s="12">
        <f>J18</f>
        <v>514</v>
      </c>
    </row>
    <row r="35" spans="1:10" ht="13.5">
      <c r="A35" s="20" t="str">
        <f>A19</f>
        <v>категории С</v>
      </c>
      <c r="B35" s="12">
        <f>B19</f>
        <v>11000</v>
      </c>
      <c r="C35" s="12">
        <f>C19</f>
        <v>13200</v>
      </c>
      <c r="D35" s="12">
        <f>D19</f>
        <v>15400</v>
      </c>
      <c r="E35" s="12">
        <f>E19</f>
        <v>19800</v>
      </c>
      <c r="F35" s="12">
        <f>F19</f>
        <v>23100</v>
      </c>
      <c r="G35" s="22">
        <f>G19</f>
        <v>1100</v>
      </c>
      <c r="H35" s="12">
        <f>H19</f>
        <v>206</v>
      </c>
      <c r="I35" s="12">
        <f>I19</f>
        <v>380</v>
      </c>
      <c r="J35" s="12">
        <f>J19</f>
        <v>514</v>
      </c>
    </row>
    <row r="36" spans="1:10" ht="15.75" customHeight="1">
      <c r="A36" s="3" t="s">
        <v>23</v>
      </c>
      <c r="B36" s="3"/>
      <c r="C36" s="3"/>
      <c r="D36" s="3"/>
      <c r="E36" s="3"/>
      <c r="F36" s="3"/>
      <c r="G36" s="3"/>
      <c r="H36" s="3"/>
      <c r="I36" s="3"/>
      <c r="J36" s="3"/>
    </row>
    <row r="37" spans="1:10" ht="13.5">
      <c r="A37" s="11" t="s">
        <v>13</v>
      </c>
      <c r="B37" s="12">
        <f>G37*10</f>
        <v>49000</v>
      </c>
      <c r="C37" s="12">
        <f>G37*12</f>
        <v>58800</v>
      </c>
      <c r="D37" s="12">
        <f>G37*14</f>
        <v>68600</v>
      </c>
      <c r="E37" s="12">
        <f>G37*18</f>
        <v>88200</v>
      </c>
      <c r="F37" s="13">
        <f>G37*21</f>
        <v>102900</v>
      </c>
      <c r="G37" s="14">
        <v>4900</v>
      </c>
      <c r="H37" s="15">
        <f>G37-I37-J37</f>
        <v>3856</v>
      </c>
      <c r="I37" s="16">
        <v>530</v>
      </c>
      <c r="J37" s="16">
        <f>540-26</f>
        <v>514</v>
      </c>
    </row>
    <row r="38" spans="1:10" ht="13.5">
      <c r="A38" s="11" t="s">
        <v>14</v>
      </c>
      <c r="B38" s="12">
        <f>G38*10</f>
        <v>49000</v>
      </c>
      <c r="C38" s="12">
        <f>G38*12</f>
        <v>58800</v>
      </c>
      <c r="D38" s="12">
        <f>G38*14</f>
        <v>68600</v>
      </c>
      <c r="E38" s="12">
        <f>G38*18</f>
        <v>88200</v>
      </c>
      <c r="F38" s="13">
        <f>G38*21</f>
        <v>102900</v>
      </c>
      <c r="G38" s="14">
        <f>G5*1.1+5</f>
        <v>4900</v>
      </c>
      <c r="H38" s="15">
        <f>G38-I38-J38</f>
        <v>3856</v>
      </c>
      <c r="I38" s="16">
        <v>530</v>
      </c>
      <c r="J38" s="16">
        <f>540-26</f>
        <v>514</v>
      </c>
    </row>
    <row r="39" spans="1:10" ht="13.5">
      <c r="A39" s="17" t="s">
        <v>15</v>
      </c>
      <c r="B39" s="12"/>
      <c r="C39" s="12"/>
      <c r="D39" s="18"/>
      <c r="E39" s="18"/>
      <c r="F39" s="13"/>
      <c r="G39" s="14"/>
      <c r="H39" s="15"/>
      <c r="I39" s="18"/>
      <c r="J39" s="18"/>
    </row>
    <row r="40" spans="1:10" ht="13.5">
      <c r="A40" s="20" t="s">
        <v>16</v>
      </c>
      <c r="B40" s="12">
        <f>G40*10</f>
        <v>45900</v>
      </c>
      <c r="C40" s="12">
        <f>G40*12</f>
        <v>55080</v>
      </c>
      <c r="D40" s="12">
        <f>G40*14</f>
        <v>64260</v>
      </c>
      <c r="E40" s="12">
        <f>G40*18</f>
        <v>82620</v>
      </c>
      <c r="F40" s="13">
        <f>G40*21</f>
        <v>96390</v>
      </c>
      <c r="G40" s="14">
        <v>4590</v>
      </c>
      <c r="H40" s="15">
        <f>G40-I40-J40</f>
        <v>3546</v>
      </c>
      <c r="I40" s="16">
        <v>530</v>
      </c>
      <c r="J40" s="16">
        <f>540-26</f>
        <v>514</v>
      </c>
    </row>
    <row r="41" spans="1:10" ht="13.5">
      <c r="A41" s="20" t="s">
        <v>17</v>
      </c>
      <c r="B41" s="12">
        <f>G41*10</f>
        <v>44500</v>
      </c>
      <c r="C41" s="12">
        <f>G41*12</f>
        <v>53400</v>
      </c>
      <c r="D41" s="12">
        <f>G41*14</f>
        <v>62300</v>
      </c>
      <c r="E41" s="12">
        <f>G41*18</f>
        <v>80100</v>
      </c>
      <c r="F41" s="13">
        <f>G41*21</f>
        <v>93450</v>
      </c>
      <c r="G41" s="14">
        <v>4450</v>
      </c>
      <c r="H41" s="15">
        <f>G41-I41-J41</f>
        <v>3406</v>
      </c>
      <c r="I41" s="16">
        <v>530</v>
      </c>
      <c r="J41" s="16">
        <f>540-26</f>
        <v>514</v>
      </c>
    </row>
    <row r="42" spans="1:10" ht="13.5">
      <c r="A42" s="17" t="s">
        <v>18</v>
      </c>
      <c r="B42" s="12"/>
      <c r="C42" s="12"/>
      <c r="D42" s="18"/>
      <c r="E42" s="18"/>
      <c r="F42" s="13"/>
      <c r="G42" s="14"/>
      <c r="H42" s="15"/>
      <c r="I42" s="18"/>
      <c r="J42" s="18"/>
    </row>
    <row r="43" spans="1:10" ht="13.5">
      <c r="A43" s="20" t="s">
        <v>19</v>
      </c>
      <c r="B43" s="12">
        <f>G43*10</f>
        <v>31900</v>
      </c>
      <c r="C43" s="12">
        <f>G43*12</f>
        <v>38280</v>
      </c>
      <c r="D43" s="12">
        <f>G43*14</f>
        <v>44660</v>
      </c>
      <c r="E43" s="12">
        <f>G43*18</f>
        <v>57420</v>
      </c>
      <c r="F43" s="13">
        <f>G43*21</f>
        <v>66990</v>
      </c>
      <c r="G43" s="14">
        <v>3190</v>
      </c>
      <c r="H43" s="15">
        <f>G43-I43-J43</f>
        <v>2296</v>
      </c>
      <c r="I43" s="16">
        <v>380</v>
      </c>
      <c r="J43" s="16">
        <f>540-26</f>
        <v>514</v>
      </c>
    </row>
    <row r="44" spans="1:10" ht="13.5">
      <c r="A44" s="20" t="s">
        <v>16</v>
      </c>
      <c r="B44" s="12">
        <f>G44*10</f>
        <v>31000</v>
      </c>
      <c r="C44" s="12">
        <f>G44*12</f>
        <v>37200</v>
      </c>
      <c r="D44" s="12">
        <f>G44*14</f>
        <v>43400</v>
      </c>
      <c r="E44" s="12">
        <f>G44*18</f>
        <v>55800</v>
      </c>
      <c r="F44" s="13">
        <f>G44*21</f>
        <v>65100</v>
      </c>
      <c r="G44" s="14">
        <v>3100</v>
      </c>
      <c r="H44" s="15">
        <f>G44-I44-J44</f>
        <v>2206</v>
      </c>
      <c r="I44" s="18">
        <v>380</v>
      </c>
      <c r="J44" s="18">
        <f>540-26</f>
        <v>514</v>
      </c>
    </row>
    <row r="45" spans="1:10" ht="13.5">
      <c r="A45" s="20" t="s">
        <v>17</v>
      </c>
      <c r="B45" s="12">
        <f>G45*10</f>
        <v>22000</v>
      </c>
      <c r="C45" s="12">
        <f>G45*12</f>
        <v>26400</v>
      </c>
      <c r="D45" s="12">
        <f>G45*14</f>
        <v>30800</v>
      </c>
      <c r="E45" s="12">
        <f>G45*18</f>
        <v>39600</v>
      </c>
      <c r="F45" s="13">
        <f>G45*21</f>
        <v>46200</v>
      </c>
      <c r="G45" s="14">
        <v>2200</v>
      </c>
      <c r="H45" s="15">
        <f>G45-I45-J45</f>
        <v>1306</v>
      </c>
      <c r="I45" s="18">
        <v>380</v>
      </c>
      <c r="J45" s="18">
        <f>540-26</f>
        <v>514</v>
      </c>
    </row>
    <row r="46" spans="1:10" ht="13.5">
      <c r="A46" s="20" t="s">
        <v>20</v>
      </c>
      <c r="B46" s="12">
        <f>G46*10</f>
        <v>18000.000000000004</v>
      </c>
      <c r="C46" s="12">
        <f>G46*12</f>
        <v>21600.000000000004</v>
      </c>
      <c r="D46" s="12">
        <f>G46*14</f>
        <v>25200.000000000004</v>
      </c>
      <c r="E46" s="12">
        <f>G46*18</f>
        <v>32400.000000000004</v>
      </c>
      <c r="F46" s="13">
        <f>G46*21</f>
        <v>37800.00000000001</v>
      </c>
      <c r="G46" s="14">
        <f>G14*1.1+40</f>
        <v>1800.0000000000002</v>
      </c>
      <c r="H46" s="15">
        <f>G46-I46-J46</f>
        <v>906.0000000000002</v>
      </c>
      <c r="I46" s="18">
        <v>380</v>
      </c>
      <c r="J46" s="18">
        <f>540-26</f>
        <v>514</v>
      </c>
    </row>
    <row r="47" spans="1:10" ht="13.5">
      <c r="A47" s="17" t="s">
        <v>21</v>
      </c>
      <c r="B47" s="12"/>
      <c r="C47" s="12"/>
      <c r="D47" s="12"/>
      <c r="E47" s="12"/>
      <c r="F47" s="13"/>
      <c r="G47" s="14"/>
      <c r="H47" s="15"/>
      <c r="I47" s="18"/>
      <c r="J47" s="18"/>
    </row>
    <row r="48" spans="1:10" ht="13.5">
      <c r="A48" s="20" t="s">
        <v>19</v>
      </c>
      <c r="B48" s="12">
        <f>G48*10</f>
        <v>19700</v>
      </c>
      <c r="C48" s="12">
        <f>G48*12</f>
        <v>23640</v>
      </c>
      <c r="D48" s="12">
        <f>G48*14</f>
        <v>27580</v>
      </c>
      <c r="E48" s="12">
        <f>G48*18</f>
        <v>35460</v>
      </c>
      <c r="F48" s="13">
        <f>G48*21</f>
        <v>41370</v>
      </c>
      <c r="G48" s="14">
        <v>1970</v>
      </c>
      <c r="H48" s="15">
        <f>G48-I48-J48</f>
        <v>1076</v>
      </c>
      <c r="I48" s="18">
        <v>380</v>
      </c>
      <c r="J48" s="18">
        <f>540-26</f>
        <v>514</v>
      </c>
    </row>
    <row r="49" spans="1:10" ht="13.5">
      <c r="A49" s="20" t="s">
        <v>16</v>
      </c>
      <c r="B49" s="12">
        <f>G49*10</f>
        <v>19300</v>
      </c>
      <c r="C49" s="12">
        <f>G49*12</f>
        <v>23160</v>
      </c>
      <c r="D49" s="12">
        <f>G49*14</f>
        <v>27020</v>
      </c>
      <c r="E49" s="12">
        <f>G49*18</f>
        <v>34740</v>
      </c>
      <c r="F49" s="13">
        <f>G49*21</f>
        <v>40530</v>
      </c>
      <c r="G49" s="14">
        <v>1930</v>
      </c>
      <c r="H49" s="15">
        <f>G49-I49-J49</f>
        <v>1036</v>
      </c>
      <c r="I49" s="18">
        <v>380</v>
      </c>
      <c r="J49" s="18">
        <f>540-26</f>
        <v>514</v>
      </c>
    </row>
    <row r="50" spans="1:10" ht="13.5">
      <c r="A50" s="20" t="s">
        <v>17</v>
      </c>
      <c r="B50" s="12">
        <f>G50*10</f>
        <v>16500</v>
      </c>
      <c r="C50" s="12">
        <f>G50*12</f>
        <v>19800</v>
      </c>
      <c r="D50" s="12">
        <f>G50*14</f>
        <v>23100</v>
      </c>
      <c r="E50" s="12">
        <f>G50*18</f>
        <v>29700</v>
      </c>
      <c r="F50" s="13">
        <f>G50*21</f>
        <v>34650</v>
      </c>
      <c r="G50" s="14">
        <v>1650</v>
      </c>
      <c r="H50" s="15">
        <f>G50-I50-J50</f>
        <v>756</v>
      </c>
      <c r="I50" s="18">
        <v>380</v>
      </c>
      <c r="J50" s="18">
        <f>540-26</f>
        <v>514</v>
      </c>
    </row>
    <row r="51" spans="1:10" ht="13.5">
      <c r="A51" s="20" t="s">
        <v>20</v>
      </c>
      <c r="B51" s="12">
        <f>G51*10</f>
        <v>12000</v>
      </c>
      <c r="C51" s="12">
        <f>G51*12</f>
        <v>14400</v>
      </c>
      <c r="D51" s="12">
        <f>G51*14</f>
        <v>16800</v>
      </c>
      <c r="E51" s="12">
        <f>G51*18</f>
        <v>21600</v>
      </c>
      <c r="F51" s="13">
        <f>G51*21</f>
        <v>25200</v>
      </c>
      <c r="G51" s="14">
        <f>G19*1.1-10</f>
        <v>1200</v>
      </c>
      <c r="H51" s="15">
        <f>G51-I51-J51</f>
        <v>306</v>
      </c>
      <c r="I51" s="18">
        <v>380</v>
      </c>
      <c r="J51" s="18">
        <v>514</v>
      </c>
    </row>
    <row r="52" spans="1:10" ht="13.5">
      <c r="A52" s="23"/>
      <c r="B52" s="23"/>
      <c r="C52" s="24"/>
      <c r="D52" s="24"/>
      <c r="E52" s="24"/>
      <c r="F52" s="25"/>
      <c r="G52" s="26"/>
      <c r="H52" s="26"/>
      <c r="I52"/>
      <c r="J52"/>
    </row>
    <row r="53" spans="1:10" ht="24.75" customHeight="1">
      <c r="A53" s="27" t="s">
        <v>24</v>
      </c>
      <c r="B53" s="27"/>
      <c r="C53" s="27"/>
      <c r="D53" s="27"/>
      <c r="E53" s="27"/>
      <c r="F53" s="27"/>
      <c r="G53" s="27"/>
      <c r="H53" s="27"/>
      <c r="I53" s="27"/>
      <c r="J53" s="27"/>
    </row>
  </sheetData>
  <sheetProtection selectLockedCells="1" selectUnlockedCells="1"/>
  <mergeCells count="9">
    <mergeCell ref="A1:J1"/>
    <mergeCell ref="A2:J2"/>
    <mergeCell ref="A3:A4"/>
    <mergeCell ref="B3:F3"/>
    <mergeCell ref="G3:G4"/>
    <mergeCell ref="H3:J3"/>
    <mergeCell ref="A20:J20"/>
    <mergeCell ref="A36:J36"/>
    <mergeCell ref="A53:J53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2010-04-09T09:22:42Z</dcterms:created>
  <dcterms:modified xsi:type="dcterms:W3CDTF">2010-04-09T09:23:37Z</dcterms:modified>
  <cp:category/>
  <cp:version/>
  <cp:contentType/>
  <cp:contentStatus/>
  <cp:revision>1</cp:revision>
</cp:coreProperties>
</file>